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0" windowWidth="20730" windowHeight="1098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Лист1!$A$1:$E$142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D83" i="1" l="1"/>
  <c r="E54" i="1" l="1"/>
  <c r="E19" i="1" l="1"/>
  <c r="E20" i="1"/>
  <c r="E65" i="1"/>
  <c r="C16" i="1" l="1"/>
  <c r="E18" i="1"/>
  <c r="E41" i="1" l="1"/>
  <c r="E77" i="1" l="1"/>
  <c r="E78" i="1" l="1"/>
  <c r="E50" i="1" l="1"/>
  <c r="D16" i="1" l="1"/>
  <c r="E17" i="1" l="1"/>
  <c r="C83" i="1" l="1"/>
  <c r="E27" i="1" l="1"/>
  <c r="E25" i="1" l="1"/>
  <c r="E26" i="1"/>
  <c r="C111" i="1" l="1"/>
  <c r="E51" i="1" l="1"/>
  <c r="E32" i="1"/>
  <c r="E79" i="1" l="1"/>
  <c r="E80" i="1"/>
  <c r="E81" i="1"/>
  <c r="E82" i="1"/>
  <c r="E59" i="1"/>
  <c r="E58" i="1" l="1"/>
  <c r="E60" i="1" l="1"/>
  <c r="E84" i="1" l="1"/>
  <c r="E74" i="1" l="1"/>
  <c r="E57" i="1" l="1"/>
  <c r="E55" i="1"/>
  <c r="E28" i="1"/>
  <c r="D118" i="1" l="1"/>
  <c r="C118" i="1"/>
  <c r="E122" i="1"/>
  <c r="E107" i="1" l="1"/>
  <c r="E106" i="1"/>
  <c r="D103" i="1"/>
  <c r="C103" i="1"/>
  <c r="D111" i="1" l="1"/>
  <c r="E117" i="1" l="1"/>
  <c r="D116" i="1"/>
  <c r="C116" i="1"/>
  <c r="E116" i="1" l="1"/>
  <c r="E64" i="1" l="1"/>
  <c r="E61" i="1" l="1"/>
  <c r="E56" i="1" l="1"/>
  <c r="E92" i="1" l="1"/>
  <c r="E47" i="1"/>
  <c r="E42" i="1"/>
  <c r="E35" i="1"/>
  <c r="E10" i="1"/>
  <c r="E21" i="1" l="1"/>
  <c r="E135" i="1"/>
  <c r="E33" i="1"/>
  <c r="E69" i="1" l="1"/>
  <c r="E109" i="1" l="1"/>
  <c r="E73" i="1"/>
  <c r="E67" i="1"/>
  <c r="E68" i="1"/>
  <c r="E70" i="1"/>
  <c r="D133" i="1" l="1"/>
  <c r="C128" i="1"/>
  <c r="C133" i="1"/>
  <c r="E115" i="1"/>
  <c r="E112" i="1"/>
  <c r="E104" i="1"/>
  <c r="E101" i="1"/>
  <c r="E98" i="1"/>
  <c r="D97" i="1"/>
  <c r="C97" i="1"/>
  <c r="E11" i="1"/>
  <c r="E12" i="1"/>
  <c r="E13" i="1"/>
  <c r="E6" i="1"/>
  <c r="E97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37" i="1" l="1"/>
  <c r="D136" i="1"/>
  <c r="C136" i="1"/>
  <c r="E134" i="1"/>
  <c r="E132" i="1"/>
  <c r="E131" i="1"/>
  <c r="E130" i="1"/>
  <c r="E129" i="1"/>
  <c r="D128" i="1"/>
  <c r="E127" i="1"/>
  <c r="E126" i="1"/>
  <c r="D125" i="1"/>
  <c r="C125" i="1"/>
  <c r="E124" i="1"/>
  <c r="E121" i="1"/>
  <c r="E120" i="1"/>
  <c r="E119" i="1"/>
  <c r="E114" i="1"/>
  <c r="E113" i="1"/>
  <c r="E110" i="1"/>
  <c r="E108" i="1"/>
  <c r="E105" i="1"/>
  <c r="E102" i="1"/>
  <c r="E100" i="1"/>
  <c r="D99" i="1"/>
  <c r="C99" i="1"/>
  <c r="E96" i="1"/>
  <c r="E95" i="1"/>
  <c r="E94" i="1"/>
  <c r="E93" i="1"/>
  <c r="E91" i="1"/>
  <c r="E90" i="1"/>
  <c r="E89" i="1"/>
  <c r="D88" i="1"/>
  <c r="C88" i="1"/>
  <c r="E76" i="1"/>
  <c r="E75" i="1"/>
  <c r="E72" i="1"/>
  <c r="E71" i="1"/>
  <c r="E53" i="1"/>
  <c r="E44" i="1"/>
  <c r="E43" i="1"/>
  <c r="E39" i="1"/>
  <c r="E38" i="1"/>
  <c r="E37" i="1"/>
  <c r="E36" i="1"/>
  <c r="E34" i="1"/>
  <c r="E31" i="1"/>
  <c r="E30" i="1"/>
  <c r="E24" i="1"/>
  <c r="E22" i="1"/>
  <c r="E14" i="1"/>
  <c r="E9" i="1"/>
  <c r="E7" i="1"/>
  <c r="E5" i="1"/>
  <c r="D4" i="1"/>
  <c r="D52" i="1" s="1"/>
  <c r="C4" i="1"/>
  <c r="D138" i="1" l="1"/>
  <c r="C138" i="1"/>
  <c r="E136" i="1"/>
  <c r="E128" i="1"/>
  <c r="E133" i="1"/>
  <c r="E99" i="1"/>
  <c r="E111" i="1"/>
  <c r="E118" i="1"/>
  <c r="E88" i="1"/>
  <c r="E125" i="1"/>
  <c r="E103" i="1"/>
  <c r="E4" i="1"/>
  <c r="D86" i="1"/>
  <c r="D139" i="1" s="1"/>
  <c r="E83" i="1"/>
  <c r="C52" i="1"/>
  <c r="C86" i="1" s="1"/>
  <c r="E16" i="1"/>
  <c r="C139" i="1" l="1"/>
  <c r="D144" i="1"/>
  <c r="C144" i="1"/>
  <c r="E138" i="1"/>
  <c r="E86" i="1"/>
  <c r="E52" i="1"/>
</calcChain>
</file>

<file path=xl/sharedStrings.xml><?xml version="1.0" encoding="utf-8"?>
<sst xmlns="http://schemas.openxmlformats.org/spreadsheetml/2006/main" count="447" uniqueCount="316">
  <si>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</si>
  <si>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</si>
  <si>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</si>
  <si>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</si>
  <si>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</si>
  <si>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</si>
  <si>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</si>
  <si>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</si>
  <si>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</si>
  <si>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</si>
  <si>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</si>
  <si>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</si>
  <si>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</si>
  <si>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</si>
  <si>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</si>
  <si>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</si>
  <si>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</si>
  <si>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</si>
  <si>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</si>
  <si>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</si>
  <si>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</si>
  <si>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</si>
  <si>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</si>
  <si>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</si>
  <si>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</si>
  <si>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</si>
  <si>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</si>
  <si>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</si>
  <si>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</si>
  <si>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</si>
  <si>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</si>
  <si>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</si>
  <si>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</si>
  <si>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</si>
  <si>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</si>
  <si>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</si>
  <si>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</si>
  <si>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</si>
  <si>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</si>
  <si>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</si>
  <si>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</si>
  <si>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</si>
  <si>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</si>
  <si>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</si>
  <si>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</si>
  <si>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</si>
  <si>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</si>
  <si>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</si>
  <si>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</si>
  <si>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</si>
  <si>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</si>
  <si>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</si>
  <si>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</si>
  <si>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</si>
  <si>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</si>
  <si>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</si>
  <si>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</si>
  <si>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</si>
  <si>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</si>
  <si>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</si>
  <si>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</si>
  <si>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</si>
  <si>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</si>
  <si>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</si>
  <si>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</si>
  <si>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</si>
  <si>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</si>
  <si>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</si>
  <si>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</si>
  <si>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</si>
  <si>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</si>
  <si>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</si>
  <si>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</si>
  <si>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</si>
  <si>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</si>
  <si>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</si>
  <si>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</si>
  <si>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</si>
  <si>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</si>
  <si>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</si>
  <si>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</si>
  <si>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</si>
  <si>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</si>
  <si>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</si>
  <si>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</si>
  <si>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</si>
  <si>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</si>
  <si>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</si>
  <si>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</si>
  <si>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</si>
  <si>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</si>
  <si>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</si>
  <si>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</si>
  <si>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</si>
  <si>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</si>
  <si>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</si>
  <si>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</si>
  <si>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</si>
  <si>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</si>
  <si>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</si>
  <si>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</si>
  <si>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</si>
  <si>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</si>
  <si>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</si>
  <si>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</si>
  <si>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</si>
  <si>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</si>
  <si>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</si>
  <si>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</si>
  <si>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</si>
  <si>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</si>
  <si>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</si>
  <si>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</si>
  <si>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</si>
  <si>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</si>
  <si>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</si>
  <si>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</si>
  <si>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</si>
  <si>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</si>
  <si>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</si>
  <si>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</si>
  <si>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</si>
  <si>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</si>
  <si>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</si>
  <si>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</si>
  <si>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</si>
  <si>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</si>
  <si>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</si>
  <si>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</si>
  <si>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</si>
  <si>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</si>
  <si>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</si>
  <si>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</si>
  <si>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</si>
  <si>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</si>
  <si>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</si>
  <si>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</si>
  <si>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</si>
  <si>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</si>
  <si>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</si>
  <si>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</si>
  <si>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</si>
  <si>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</si>
  <si>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</si>
  <si>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</si>
  <si>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</si>
  <si>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</si>
  <si>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</si>
  <si>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</si>
  <si>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</si>
  <si>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</si>
  <si>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</si>
  <si>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</si>
  <si>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</si>
  <si>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</si>
  <si>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</si>
  <si>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</si>
  <si>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</si>
  <si>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</si>
  <si>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</si>
  <si>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</si>
  <si>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</si>
  <si>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</si>
  <si>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</si>
  <si>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</si>
  <si>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</si>
  <si>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</si>
  <si>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</si>
  <si>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</si>
  <si>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</si>
  <si>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</si>
  <si>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</si>
  <si>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</si>
  <si>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</si>
  <si>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</si>
  <si>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</si>
  <si>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</si>
  <si>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</si>
  <si>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</si>
  <si>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</si>
  <si>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</si>
  <si>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</si>
  <si>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</si>
  <si>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</si>
  <si>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</si>
  <si>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</si>
  <si>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</si>
  <si>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</si>
  <si>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</si>
  <si>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</si>
  <si>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</si>
  <si>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</si>
  <si>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</si>
  <si>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</si>
  <si>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</si>
  <si>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</si>
  <si>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</si>
  <si>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</si>
  <si>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</si>
  <si>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</si>
  <si>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</si>
  <si>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</si>
  <si>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</si>
  <si>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</si>
  <si>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</si>
  <si>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</si>
  <si>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и автономных учреждений)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</si>
  <si>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</si>
  <si>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</si>
  <si>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</si>
  <si>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реализацию федеральной целевой программы "Развитие физической культуры и спорта в РФ на 2016-2020 годы (000 202 2549500 0000 150)</t>
  </si>
  <si>
    <t>Субсидии бюджетам на поддержку отрасли культуры</t>
  </si>
  <si>
    <t>00020225495000000150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</si>
  <si>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</si>
  <si>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</si>
  <si>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</si>
  <si>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</si>
  <si>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</si>
  <si>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</si>
  <si>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</si>
  <si>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</si>
  <si>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</si>
  <si>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</si>
  <si>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</si>
  <si>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</si>
  <si>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</si>
  <si>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</si>
  <si>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</si>
  <si>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</si>
  <si>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</si>
  <si>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</si>
  <si>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</si>
  <si>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</si>
  <si>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</si>
  <si>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</si>
  <si>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</si>
  <si>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</si>
  <si>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</si>
  <si>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</si>
  <si>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</si>
  <si>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</si>
  <si>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</si>
  <si>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</si>
  <si>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</si>
  <si>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</si>
  <si>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</si>
  <si>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</si>
  <si>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</si>
  <si>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</si>
  <si>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</si>
  <si>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</si>
  <si>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</si>
  <si>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</si>
  <si>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</si>
  <si>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</si>
  <si>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</si>
  <si>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</si>
  <si>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</si>
  <si>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</si>
  <si>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</si>
  <si>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</si>
  <si>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</si>
  <si>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</si>
  <si>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</si>
  <si>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</si>
  <si>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</si>
  <si>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</si>
  <si>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</si>
  <si>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</si>
  <si>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</si>
  <si>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</si>
  <si>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Невыясненные поступления, зачисляемые в бюджеты муниципальных районов</t>
  </si>
  <si>
    <t>00011705050130000180</t>
  </si>
  <si>
    <t>Прочие неналоговые доходы бюджетов городских поселений</t>
  </si>
  <si>
    <t>00020700000000000180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</si>
  <si>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</si>
  <si>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</si>
  <si>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</si>
  <si>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</si>
  <si>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</si>
  <si>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</si>
  <si>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</si>
  <si>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</si>
  <si>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</si>
  <si>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</si>
  <si>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</si>
  <si>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</si>
  <si>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</si>
  <si>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</si>
  <si>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</si>
  <si>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</si>
  <si>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</si>
  <si>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</si>
  <si>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</si>
  <si>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</si>
  <si>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</si>
  <si>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</si>
  <si>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00011715050130000180</t>
  </si>
  <si>
    <t>00011715050050000180</t>
  </si>
  <si>
    <t>00011715050100000180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</si>
  <si>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</si>
  <si>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</si>
  <si>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</si>
  <si>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</si>
  <si>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</si>
  <si>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 xml:space="preserve">Бюджет на 2023 год </t>
  </si>
  <si>
    <t xml:space="preserve">%  исполнения к бюджету на 2023 год </t>
  </si>
  <si>
    <t>00011618000020000140</t>
  </si>
  <si>
    <t>Доходы, получаемые в виде арендной платы, а также средства от продажи права на заключение договоров аренды земли,находящиеся в собственности городских поселений  (за исключением земельных участков бюджетных и автономных учреждений)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</si>
  <si>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</si>
  <si>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</si>
  <si>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</si>
  <si>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</si>
  <si>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</si>
  <si>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Справка об исполнении консолидированного бюджета на 01.07.2023 года</t>
  </si>
  <si>
    <t>Исполнено на 01.07.2023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</si>
</sst>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view="pageBreakPreview" topLeftCell="A105" zoomScale="80" zoomScaleNormal="80" zoomScaleSheetLayoutView="80" workbookViewId="0">
      <selection activeCell="E69" sqref="E69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4" t="s">
        <v>314</v>
      </c>
      <c r="B1" s="65"/>
      <c r="C1" s="65"/>
      <c r="D1" s="65"/>
      <c r="E1" s="65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305</v>
      </c>
      <c r="D3" s="11" t="s">
        <v>315</v>
      </c>
      <c r="E3" s="12" t="s">
        <v>306</v>
      </c>
      <c r="F3" s="13"/>
    </row>
    <row r="4" spans="1:6" x14ac:dyDescent="0.3">
      <c r="A4" s="8" t="s">
        <v>5</v>
      </c>
      <c r="B4" s="14"/>
      <c r="C4" s="56">
        <f>SUM(C5:C15)</f>
        <v>307208.40000000002</v>
      </c>
      <c r="D4" s="56">
        <f>SUM(D5:D15)</f>
        <v>132753.60000000001</v>
      </c>
      <c r="E4" s="57">
        <f t="shared" ref="E4:E44" si="0">D4/C4*100</f>
        <v>43.212880897787947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196042.3</v>
      </c>
      <c r="D5" s="18">
        <v>87541.3</v>
      </c>
      <c r="E5" s="57">
        <f t="shared" si="0"/>
        <v>44.654291446284809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27896</v>
      </c>
      <c r="D6" s="18">
        <v>14681.6</v>
      </c>
      <c r="E6" s="57">
        <f t="shared" si="0"/>
        <v>52.629767708632059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41438.9</v>
      </c>
      <c r="D7" s="20">
        <v>18449.5</v>
      </c>
      <c r="E7" s="57">
        <f t="shared" si="0"/>
        <v>44.522176023012193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-214.7</v>
      </c>
      <c r="E8" s="57">
        <v>0</v>
      </c>
      <c r="F8" s="19"/>
    </row>
    <row r="9" spans="1:6" ht="21.75" customHeight="1" x14ac:dyDescent="0.3">
      <c r="A9" s="16" t="s">
        <v>12</v>
      </c>
      <c r="B9" s="17" t="s">
        <v>13</v>
      </c>
      <c r="C9" s="18">
        <v>617.5</v>
      </c>
      <c r="D9" s="18">
        <v>229.9</v>
      </c>
      <c r="E9" s="57">
        <f t="shared" si="0"/>
        <v>37.230769230769234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5747.5</v>
      </c>
      <c r="D10" s="18">
        <v>1960.5</v>
      </c>
      <c r="E10" s="57">
        <f t="shared" si="0"/>
        <v>34.110482818616788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5651.3</v>
      </c>
      <c r="D11" s="18">
        <v>207.8</v>
      </c>
      <c r="E11" s="57">
        <f t="shared" si="0"/>
        <v>3.6770300638791076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19358.900000000001</v>
      </c>
      <c r="D12" s="18">
        <v>7105.5</v>
      </c>
      <c r="E12" s="57">
        <f t="shared" si="0"/>
        <v>36.704048267205266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5659.8</v>
      </c>
      <c r="D13" s="18">
        <v>583.4</v>
      </c>
      <c r="E13" s="57">
        <f t="shared" si="0"/>
        <v>10.307784727375525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4796.2</v>
      </c>
      <c r="D14" s="18">
        <v>2208.8000000000002</v>
      </c>
      <c r="E14" s="57">
        <f t="shared" si="0"/>
        <v>46.053125390934497</v>
      </c>
      <c r="F14" s="19"/>
    </row>
    <row r="15" spans="1:6" hidden="1" x14ac:dyDescent="0.3">
      <c r="A15" s="16" t="s">
        <v>300</v>
      </c>
      <c r="B15" s="17" t="s">
        <v>301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SUM(C18:C47)</f>
        <v>25414.5</v>
      </c>
      <c r="D16" s="58">
        <f>SUM(D17:D51)</f>
        <v>12101.4</v>
      </c>
      <c r="E16" s="57">
        <f t="shared" si="0"/>
        <v>47.616124653249123</v>
      </c>
      <c r="F16" s="21"/>
    </row>
    <row r="17" spans="1:6" ht="37.5" hidden="1" x14ac:dyDescent="0.3">
      <c r="A17" s="16" t="s">
        <v>286</v>
      </c>
      <c r="B17" s="17" t="s">
        <v>285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9924.7000000000007</v>
      </c>
      <c r="D18" s="20">
        <v>4254.2</v>
      </c>
      <c r="E18" s="57">
        <f t="shared" si="0"/>
        <v>42.864771731135441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customHeight="1" x14ac:dyDescent="0.3">
      <c r="A20" s="16" t="s">
        <v>308</v>
      </c>
      <c r="B20" s="17" t="s">
        <v>309</v>
      </c>
      <c r="C20" s="18">
        <v>26</v>
      </c>
      <c r="D20" s="20">
        <v>15.1</v>
      </c>
      <c r="E20" s="57">
        <f t="shared" si="0"/>
        <v>58.076923076923073</v>
      </c>
      <c r="F20" s="22"/>
    </row>
    <row r="21" spans="1:6" ht="37.5" x14ac:dyDescent="0.3">
      <c r="A21" s="16" t="s">
        <v>206</v>
      </c>
      <c r="B21" s="17" t="s">
        <v>208</v>
      </c>
      <c r="C21" s="18">
        <v>741</v>
      </c>
      <c r="D21" s="20">
        <v>448.2</v>
      </c>
      <c r="E21" s="57">
        <f t="shared" ref="E21:E27" si="1">D21/C21*100</f>
        <v>60.48582995951417</v>
      </c>
      <c r="F21" s="22"/>
    </row>
    <row r="22" spans="1:6" ht="22.5" customHeight="1" x14ac:dyDescent="0.3">
      <c r="A22" s="16" t="s">
        <v>21</v>
      </c>
      <c r="B22" s="63" t="s">
        <v>22</v>
      </c>
      <c r="C22" s="18">
        <v>3603.6</v>
      </c>
      <c r="D22" s="20">
        <v>1543.9</v>
      </c>
      <c r="E22" s="57">
        <f t="shared" si="1"/>
        <v>42.843267843267846</v>
      </c>
      <c r="F22" s="22"/>
    </row>
    <row r="23" spans="1:6" ht="37.5" hidden="1" x14ac:dyDescent="0.3">
      <c r="A23" s="16" t="s">
        <v>23</v>
      </c>
      <c r="B23" s="17" t="s">
        <v>24</v>
      </c>
      <c r="C23" s="18"/>
      <c r="D23" s="18"/>
      <c r="E23" s="57"/>
      <c r="F23" s="22"/>
    </row>
    <row r="24" spans="1:6" ht="41.25" customHeight="1" x14ac:dyDescent="0.3">
      <c r="A24" s="16" t="s">
        <v>252</v>
      </c>
      <c r="B24" s="17" t="s">
        <v>251</v>
      </c>
      <c r="C24" s="18">
        <v>814</v>
      </c>
      <c r="D24" s="18">
        <v>392.4</v>
      </c>
      <c r="E24" s="57">
        <f t="shared" si="1"/>
        <v>48.206388206388198</v>
      </c>
      <c r="F24" s="22"/>
    </row>
    <row r="25" spans="1:6" ht="56.25" hidden="1" x14ac:dyDescent="0.3">
      <c r="A25" s="16" t="s">
        <v>25</v>
      </c>
      <c r="B25" s="17" t="s">
        <v>26</v>
      </c>
      <c r="C25" s="18"/>
      <c r="D25" s="18"/>
      <c r="E25" s="57" t="e">
        <f t="shared" si="1"/>
        <v>#DIV/0!</v>
      </c>
      <c r="F25" s="22"/>
    </row>
    <row r="26" spans="1:6" x14ac:dyDescent="0.3">
      <c r="A26" s="16" t="s">
        <v>27</v>
      </c>
      <c r="B26" s="17" t="s">
        <v>28</v>
      </c>
      <c r="C26" s="23">
        <v>43.2</v>
      </c>
      <c r="D26" s="18">
        <v>38.299999999999997</v>
      </c>
      <c r="E26" s="57">
        <f t="shared" si="1"/>
        <v>88.657407407407391</v>
      </c>
      <c r="F26" s="22"/>
    </row>
    <row r="27" spans="1:6" x14ac:dyDescent="0.3">
      <c r="A27" s="16" t="s">
        <v>170</v>
      </c>
      <c r="B27" s="17" t="s">
        <v>171</v>
      </c>
      <c r="C27" s="23">
        <v>3</v>
      </c>
      <c r="D27" s="18"/>
      <c r="E27" s="57">
        <f t="shared" si="1"/>
        <v>0</v>
      </c>
      <c r="F27" s="22"/>
    </row>
    <row r="28" spans="1:6" x14ac:dyDescent="0.3">
      <c r="A28" s="16" t="s">
        <v>281</v>
      </c>
      <c r="B28" s="17" t="s">
        <v>254</v>
      </c>
      <c r="C28" s="23">
        <v>38.1</v>
      </c>
      <c r="D28" s="24">
        <v>62</v>
      </c>
      <c r="E28" s="57">
        <f t="shared" ref="E28" si="2">D28/C28*100</f>
        <v>162.72965879265092</v>
      </c>
      <c r="F28" s="22"/>
    </row>
    <row r="29" spans="1:6" ht="27" customHeight="1" x14ac:dyDescent="0.3">
      <c r="A29" s="16" t="s">
        <v>282</v>
      </c>
      <c r="B29" s="17" t="s">
        <v>255</v>
      </c>
      <c r="C29" s="23"/>
      <c r="D29" s="24">
        <v>-5.7</v>
      </c>
      <c r="E29" s="57">
        <v>0</v>
      </c>
      <c r="F29" s="22"/>
    </row>
    <row r="30" spans="1:6" hidden="1" x14ac:dyDescent="0.3">
      <c r="A30" s="16" t="s">
        <v>241</v>
      </c>
      <c r="B30" s="17" t="s">
        <v>255</v>
      </c>
      <c r="C30" s="23"/>
      <c r="D30" s="24"/>
      <c r="E30" s="57" t="e">
        <f t="shared" si="0"/>
        <v>#DIV/0!</v>
      </c>
      <c r="F30" s="22"/>
    </row>
    <row r="31" spans="1:6" x14ac:dyDescent="0.3">
      <c r="A31" s="16" t="s">
        <v>265</v>
      </c>
      <c r="B31" s="17" t="s">
        <v>296</v>
      </c>
      <c r="C31" s="18">
        <v>4227.8</v>
      </c>
      <c r="D31" s="18">
        <v>2229.8000000000002</v>
      </c>
      <c r="E31" s="57">
        <f t="shared" si="0"/>
        <v>52.741378494725389</v>
      </c>
      <c r="F31" s="22"/>
    </row>
    <row r="32" spans="1:6" x14ac:dyDescent="0.3">
      <c r="A32" s="16" t="s">
        <v>266</v>
      </c>
      <c r="B32" s="17" t="s">
        <v>295</v>
      </c>
      <c r="C32" s="18">
        <v>437</v>
      </c>
      <c r="D32" s="18">
        <v>307.5</v>
      </c>
      <c r="E32" s="57">
        <f t="shared" ref="E32" si="3">D32/C32*100</f>
        <v>70.366132723112131</v>
      </c>
      <c r="F32" s="22"/>
    </row>
    <row r="33" spans="1:6" ht="41.25" customHeight="1" x14ac:dyDescent="0.3">
      <c r="A33" s="16" t="s">
        <v>178</v>
      </c>
      <c r="B33" s="17" t="s">
        <v>179</v>
      </c>
      <c r="C33" s="18">
        <v>50.9</v>
      </c>
      <c r="D33" s="18">
        <v>344.6</v>
      </c>
      <c r="E33" s="57">
        <f t="shared" si="0"/>
        <v>677.01375245579572</v>
      </c>
      <c r="F33" s="22"/>
    </row>
    <row r="34" spans="1:6" ht="21.75" customHeight="1" x14ac:dyDescent="0.3">
      <c r="A34" s="16" t="s">
        <v>268</v>
      </c>
      <c r="B34" s="17" t="s">
        <v>267</v>
      </c>
      <c r="C34" s="20">
        <v>2081</v>
      </c>
      <c r="D34" s="20">
        <v>1181.5</v>
      </c>
      <c r="E34" s="57">
        <f t="shared" si="0"/>
        <v>56.775588659298414</v>
      </c>
      <c r="F34" s="22"/>
    </row>
    <row r="35" spans="1:6" x14ac:dyDescent="0.3">
      <c r="A35" s="16" t="s">
        <v>188</v>
      </c>
      <c r="B35" s="17" t="s">
        <v>189</v>
      </c>
      <c r="C35" s="20">
        <v>5</v>
      </c>
      <c r="D35" s="20">
        <v>2.7</v>
      </c>
      <c r="E35" s="57">
        <f t="shared" si="0"/>
        <v>54</v>
      </c>
      <c r="F35" s="22"/>
    </row>
    <row r="36" spans="1:6" x14ac:dyDescent="0.3">
      <c r="A36" s="16" t="s">
        <v>269</v>
      </c>
      <c r="B36" s="17" t="s">
        <v>242</v>
      </c>
      <c r="C36" s="20">
        <v>944.5</v>
      </c>
      <c r="D36" s="18">
        <v>270.8</v>
      </c>
      <c r="E36" s="57">
        <f t="shared" si="0"/>
        <v>28.671254632080469</v>
      </c>
      <c r="F36" s="22"/>
    </row>
    <row r="37" spans="1:6" x14ac:dyDescent="0.3">
      <c r="A37" s="16" t="s">
        <v>270</v>
      </c>
      <c r="B37" s="17" t="s">
        <v>243</v>
      </c>
      <c r="C37" s="18">
        <v>27</v>
      </c>
      <c r="D37" s="18">
        <v>0</v>
      </c>
      <c r="E37" s="57">
        <f t="shared" si="0"/>
        <v>0</v>
      </c>
      <c r="F37" s="22"/>
    </row>
    <row r="38" spans="1:6" ht="57" customHeight="1" x14ac:dyDescent="0.3">
      <c r="A38" s="62" t="s">
        <v>245</v>
      </c>
      <c r="B38" s="26" t="s">
        <v>244</v>
      </c>
      <c r="C38" s="18">
        <v>87</v>
      </c>
      <c r="D38" s="18">
        <v>26.4</v>
      </c>
      <c r="E38" s="57">
        <f t="shared" si="0"/>
        <v>30.344827586206897</v>
      </c>
      <c r="F38" s="22"/>
    </row>
    <row r="39" spans="1:6" x14ac:dyDescent="0.3">
      <c r="A39" s="25" t="s">
        <v>247</v>
      </c>
      <c r="B39" s="17" t="s">
        <v>246</v>
      </c>
      <c r="C39" s="18">
        <v>1721.6</v>
      </c>
      <c r="D39" s="20">
        <v>591.29999999999995</v>
      </c>
      <c r="E39" s="57">
        <f t="shared" si="0"/>
        <v>34.345957249070629</v>
      </c>
      <c r="F39" s="22"/>
    </row>
    <row r="40" spans="1:6" x14ac:dyDescent="0.3">
      <c r="A40" s="16" t="s">
        <v>276</v>
      </c>
      <c r="B40" s="17" t="s">
        <v>275</v>
      </c>
      <c r="C40" s="18"/>
      <c r="D40" s="20">
        <v>150.4</v>
      </c>
      <c r="E40" s="57">
        <v>0</v>
      </c>
      <c r="F40" s="22"/>
    </row>
    <row r="41" spans="1:6" ht="56.25" x14ac:dyDescent="0.3">
      <c r="A41" s="16" t="s">
        <v>313</v>
      </c>
      <c r="B41" s="17" t="s">
        <v>307</v>
      </c>
      <c r="C41" s="18">
        <v>189.1</v>
      </c>
      <c r="D41" s="24">
        <v>144.1</v>
      </c>
      <c r="E41" s="57">
        <f t="shared" si="0"/>
        <v>76.203067160232678</v>
      </c>
      <c r="F41" s="22"/>
    </row>
    <row r="42" spans="1:6" ht="37.5" hidden="1" x14ac:dyDescent="0.3">
      <c r="A42" s="16" t="s">
        <v>186</v>
      </c>
      <c r="B42" s="17" t="s">
        <v>187</v>
      </c>
      <c r="C42" s="18"/>
      <c r="D42" s="24"/>
      <c r="E42" s="57" t="e">
        <f t="shared" si="0"/>
        <v>#DIV/0!</v>
      </c>
      <c r="F42" s="22"/>
    </row>
    <row r="43" spans="1:6" hidden="1" x14ac:dyDescent="0.3">
      <c r="A43" s="16" t="s">
        <v>47</v>
      </c>
      <c r="B43" s="17" t="s">
        <v>48</v>
      </c>
      <c r="C43" s="18"/>
      <c r="D43" s="24"/>
      <c r="E43" s="57" t="e">
        <f t="shared" si="0"/>
        <v>#DIV/0!</v>
      </c>
      <c r="F43" s="22"/>
    </row>
    <row r="44" spans="1:6" ht="37.5" hidden="1" x14ac:dyDescent="0.3">
      <c r="A44" s="16" t="s">
        <v>49</v>
      </c>
      <c r="B44" s="26" t="s">
        <v>50</v>
      </c>
      <c r="C44" s="18"/>
      <c r="D44" s="20"/>
      <c r="E44" s="57" t="e">
        <f t="shared" si="0"/>
        <v>#DIV/0!</v>
      </c>
      <c r="F44" s="22"/>
    </row>
    <row r="45" spans="1:6" x14ac:dyDescent="0.3">
      <c r="A45" s="16" t="s">
        <v>271</v>
      </c>
      <c r="B45" s="17" t="s">
        <v>54</v>
      </c>
      <c r="C45" s="18"/>
      <c r="D45" s="24">
        <v>11.1</v>
      </c>
      <c r="E45" s="57">
        <v>0</v>
      </c>
      <c r="F45" s="22"/>
    </row>
    <row r="46" spans="1:6" hidden="1" x14ac:dyDescent="0.3">
      <c r="A46" s="16" t="s">
        <v>284</v>
      </c>
      <c r="B46" s="17" t="s">
        <v>283</v>
      </c>
      <c r="C46" s="18"/>
      <c r="D46" s="24"/>
      <c r="E46" s="57"/>
      <c r="F46" s="22"/>
    </row>
    <row r="47" spans="1:6" x14ac:dyDescent="0.3">
      <c r="A47" s="16" t="s">
        <v>260</v>
      </c>
      <c r="B47" s="17" t="s">
        <v>261</v>
      </c>
      <c r="C47" s="18">
        <v>450</v>
      </c>
      <c r="D47" s="24">
        <v>313</v>
      </c>
      <c r="E47" s="57">
        <f>D47/C47*100</f>
        <v>69.555555555555557</v>
      </c>
      <c r="F47" s="22"/>
    </row>
    <row r="48" spans="1:6" hidden="1" x14ac:dyDescent="0.3">
      <c r="A48" s="16" t="s">
        <v>273</v>
      </c>
      <c r="B48" s="17" t="s">
        <v>272</v>
      </c>
      <c r="C48" s="18"/>
      <c r="D48" s="24"/>
      <c r="E48" s="57"/>
      <c r="F48" s="22"/>
    </row>
    <row r="49" spans="1:6" x14ac:dyDescent="0.3">
      <c r="A49" s="16" t="s">
        <v>302</v>
      </c>
      <c r="B49" s="17" t="s">
        <v>298</v>
      </c>
      <c r="C49" s="18"/>
      <c r="D49" s="24">
        <v>-220.2</v>
      </c>
      <c r="E49" s="57">
        <v>0</v>
      </c>
      <c r="F49" s="22"/>
    </row>
    <row r="50" spans="1:6" hidden="1" x14ac:dyDescent="0.3">
      <c r="A50" s="16" t="s">
        <v>303</v>
      </c>
      <c r="B50" s="17" t="s">
        <v>299</v>
      </c>
      <c r="C50" s="18"/>
      <c r="D50" s="24"/>
      <c r="E50" s="57" t="e">
        <f>D50/C50*100</f>
        <v>#DIV/0!</v>
      </c>
      <c r="F50" s="22"/>
    </row>
    <row r="51" spans="1:6" hidden="1" x14ac:dyDescent="0.3">
      <c r="A51" s="16" t="s">
        <v>304</v>
      </c>
      <c r="B51" s="17" t="s">
        <v>297</v>
      </c>
      <c r="C51" s="18"/>
      <c r="D51" s="24"/>
      <c r="E51" s="57" t="e">
        <f>D51/C51*100</f>
        <v>#DIV/0!</v>
      </c>
      <c r="F51" s="22"/>
    </row>
    <row r="52" spans="1:6" x14ac:dyDescent="0.3">
      <c r="A52" s="27" t="s">
        <v>55</v>
      </c>
      <c r="B52" s="28"/>
      <c r="C52" s="59">
        <f>C16+C4</f>
        <v>332622.90000000002</v>
      </c>
      <c r="D52" s="59">
        <f>D16+D4</f>
        <v>144855</v>
      </c>
      <c r="E52" s="57">
        <f t="shared" ref="E52:E82" si="4">D52/C52*100</f>
        <v>43.549316658594464</v>
      </c>
      <c r="F52" s="29"/>
    </row>
    <row r="53" spans="1:6" x14ac:dyDescent="0.3">
      <c r="A53" s="16" t="s">
        <v>294</v>
      </c>
      <c r="B53" s="17" t="s">
        <v>223</v>
      </c>
      <c r="C53" s="18">
        <v>115133.9</v>
      </c>
      <c r="D53" s="18">
        <v>83279.899999999994</v>
      </c>
      <c r="E53" s="57">
        <f t="shared" si="4"/>
        <v>72.333083479322767</v>
      </c>
      <c r="F53" s="19"/>
    </row>
    <row r="54" spans="1:6" x14ac:dyDescent="0.3">
      <c r="A54" s="16" t="s">
        <v>58</v>
      </c>
      <c r="B54" s="17" t="s">
        <v>224</v>
      </c>
      <c r="C54" s="18">
        <v>42985.8</v>
      </c>
      <c r="D54" s="18">
        <v>21492.9</v>
      </c>
      <c r="E54" s="57">
        <f t="shared" si="4"/>
        <v>50</v>
      </c>
      <c r="F54" s="19"/>
    </row>
    <row r="55" spans="1:6" hidden="1" x14ac:dyDescent="0.3">
      <c r="A55" s="16"/>
      <c r="B55" s="17"/>
      <c r="C55" s="18"/>
      <c r="D55" s="18"/>
      <c r="E55" s="57" t="e">
        <f t="shared" si="4"/>
        <v>#DIV/0!</v>
      </c>
      <c r="F55" s="19"/>
    </row>
    <row r="56" spans="1:6" x14ac:dyDescent="0.3">
      <c r="A56" s="16" t="s">
        <v>231</v>
      </c>
      <c r="B56" s="17" t="s">
        <v>232</v>
      </c>
      <c r="C56" s="18">
        <v>12602.3</v>
      </c>
      <c r="D56" s="18">
        <v>3918.8</v>
      </c>
      <c r="E56" s="57">
        <f t="shared" ref="E56:E65" si="5">D56/C56*100</f>
        <v>31.095911063853425</v>
      </c>
      <c r="F56" s="19"/>
    </row>
    <row r="57" spans="1:6" ht="37.5" hidden="1" x14ac:dyDescent="0.3">
      <c r="A57" s="16" t="s">
        <v>249</v>
      </c>
      <c r="B57" s="17" t="s">
        <v>248</v>
      </c>
      <c r="C57" s="18"/>
      <c r="D57" s="18"/>
      <c r="E57" s="57" t="e">
        <f t="shared" si="5"/>
        <v>#DIV/0!</v>
      </c>
      <c r="F57" s="19"/>
    </row>
    <row r="58" spans="1:6" hidden="1" x14ac:dyDescent="0.3">
      <c r="A58" s="16" t="s">
        <v>259</v>
      </c>
      <c r="B58" s="17" t="s">
        <v>258</v>
      </c>
      <c r="C58" s="18"/>
      <c r="D58" s="18"/>
      <c r="E58" s="57" t="e">
        <f t="shared" ref="E58:E59" si="6">D58/C58*100</f>
        <v>#DIV/0!</v>
      </c>
      <c r="F58" s="19"/>
    </row>
    <row r="59" spans="1:6" ht="37.5" x14ac:dyDescent="0.3">
      <c r="A59" s="16" t="s">
        <v>262</v>
      </c>
      <c r="B59" s="17" t="s">
        <v>263</v>
      </c>
      <c r="C59" s="18">
        <v>19890.3</v>
      </c>
      <c r="D59" s="18">
        <v>6965.9</v>
      </c>
      <c r="E59" s="57">
        <f t="shared" si="6"/>
        <v>35.021593440018499</v>
      </c>
      <c r="F59" s="19"/>
    </row>
    <row r="60" spans="1:6" ht="37.5" hidden="1" x14ac:dyDescent="0.3">
      <c r="A60" s="16" t="s">
        <v>256</v>
      </c>
      <c r="B60" s="17" t="s">
        <v>257</v>
      </c>
      <c r="C60" s="18"/>
      <c r="D60" s="18"/>
      <c r="E60" s="57" t="e">
        <f t="shared" si="5"/>
        <v>#DIV/0!</v>
      </c>
      <c r="F60" s="19"/>
    </row>
    <row r="61" spans="1:6" ht="37.5" x14ac:dyDescent="0.3">
      <c r="A61" s="16" t="s">
        <v>250</v>
      </c>
      <c r="B61" s="17" t="s">
        <v>293</v>
      </c>
      <c r="C61" s="18">
        <v>1981.5</v>
      </c>
      <c r="D61" s="18">
        <v>0</v>
      </c>
      <c r="E61" s="57">
        <f t="shared" ref="E61" si="7">D61/C61*100</f>
        <v>0</v>
      </c>
      <c r="F61" s="19"/>
    </row>
    <row r="62" spans="1:6" ht="37.5" hidden="1" x14ac:dyDescent="0.3">
      <c r="A62" s="16" t="s">
        <v>210</v>
      </c>
      <c r="B62" s="17" t="s">
        <v>212</v>
      </c>
      <c r="C62" s="18"/>
      <c r="D62" s="18"/>
      <c r="E62" s="57">
        <v>0</v>
      </c>
      <c r="F62" s="19"/>
    </row>
    <row r="63" spans="1:6" ht="19.5" customHeight="1" x14ac:dyDescent="0.3">
      <c r="A63" s="16" t="s">
        <v>209</v>
      </c>
      <c r="B63" s="17" t="s">
        <v>213</v>
      </c>
      <c r="C63" s="18">
        <v>1203.9000000000001</v>
      </c>
      <c r="D63" s="18">
        <v>1203.9000000000001</v>
      </c>
      <c r="E63" s="57">
        <v>0</v>
      </c>
      <c r="F63" s="19"/>
    </row>
    <row r="64" spans="1:6" x14ac:dyDescent="0.3">
      <c r="A64" s="16" t="s">
        <v>211</v>
      </c>
      <c r="B64" s="17" t="s">
        <v>214</v>
      </c>
      <c r="C64" s="18">
        <v>136.69999999999999</v>
      </c>
      <c r="D64" s="18">
        <v>136.69999999999999</v>
      </c>
      <c r="E64" s="57">
        <f t="shared" si="5"/>
        <v>100</v>
      </c>
      <c r="F64" s="19"/>
    </row>
    <row r="65" spans="1:6" x14ac:dyDescent="0.3">
      <c r="A65" s="16" t="s">
        <v>218</v>
      </c>
      <c r="B65" s="17" t="s">
        <v>219</v>
      </c>
      <c r="C65" s="18">
        <v>9495.9</v>
      </c>
      <c r="D65" s="18">
        <v>2868.9</v>
      </c>
      <c r="E65" s="57">
        <f t="shared" si="5"/>
        <v>30.211986225634224</v>
      </c>
      <c r="F65" s="19"/>
    </row>
    <row r="66" spans="1:6" hidden="1" x14ac:dyDescent="0.3">
      <c r="A66" s="16" t="s">
        <v>165</v>
      </c>
      <c r="B66" s="17" t="s">
        <v>220</v>
      </c>
      <c r="C66" s="18"/>
      <c r="D66" s="18"/>
      <c r="E66" s="57">
        <v>0</v>
      </c>
      <c r="F66" s="19"/>
    </row>
    <row r="67" spans="1:6" hidden="1" x14ac:dyDescent="0.3">
      <c r="A67" s="16" t="s">
        <v>207</v>
      </c>
      <c r="B67" s="17" t="s">
        <v>278</v>
      </c>
      <c r="C67" s="18"/>
      <c r="D67" s="18"/>
      <c r="E67" s="57" t="e">
        <f t="shared" si="4"/>
        <v>#DIV/0!</v>
      </c>
      <c r="F67" s="19"/>
    </row>
    <row r="68" spans="1:6" hidden="1" x14ac:dyDescent="0.3">
      <c r="A68" s="16" t="s">
        <v>167</v>
      </c>
      <c r="B68" s="17" t="s">
        <v>277</v>
      </c>
      <c r="C68" s="18"/>
      <c r="D68" s="23"/>
      <c r="E68" s="57" t="e">
        <f t="shared" si="4"/>
        <v>#DIV/0!</v>
      </c>
      <c r="F68" s="19"/>
    </row>
    <row r="69" spans="1:6" x14ac:dyDescent="0.3">
      <c r="A69" s="16" t="s">
        <v>279</v>
      </c>
      <c r="B69" s="17" t="s">
        <v>280</v>
      </c>
      <c r="C69" s="18">
        <v>152610.29999999999</v>
      </c>
      <c r="D69" s="23">
        <v>75726.7</v>
      </c>
      <c r="E69" s="57">
        <f t="shared" si="4"/>
        <v>49.62096267421007</v>
      </c>
      <c r="F69" s="19"/>
    </row>
    <row r="70" spans="1:6" x14ac:dyDescent="0.3">
      <c r="A70" s="16" t="s">
        <v>292</v>
      </c>
      <c r="B70" s="17" t="s">
        <v>221</v>
      </c>
      <c r="C70" s="18">
        <v>592111.19999999995</v>
      </c>
      <c r="D70" s="23">
        <v>258461.2</v>
      </c>
      <c r="E70" s="57">
        <f t="shared" si="4"/>
        <v>43.650787216995738</v>
      </c>
      <c r="F70" s="19"/>
    </row>
    <row r="71" spans="1:6" ht="23.25" hidden="1" customHeight="1" x14ac:dyDescent="0.3">
      <c r="A71" s="16" t="s">
        <v>62</v>
      </c>
      <c r="B71" s="17" t="s">
        <v>215</v>
      </c>
      <c r="C71" s="18"/>
      <c r="D71" s="20"/>
      <c r="E71" s="57" t="e">
        <f t="shared" si="4"/>
        <v>#DIV/0!</v>
      </c>
      <c r="F71" s="19"/>
    </row>
    <row r="72" spans="1:6" x14ac:dyDescent="0.3">
      <c r="A72" s="16" t="s">
        <v>64</v>
      </c>
      <c r="B72" s="17" t="s">
        <v>222</v>
      </c>
      <c r="C72" s="18">
        <v>199684</v>
      </c>
      <c r="D72" s="18">
        <v>120722.4</v>
      </c>
      <c r="E72" s="57">
        <f t="shared" si="4"/>
        <v>60.456721620159847</v>
      </c>
      <c r="F72" s="19"/>
    </row>
    <row r="73" spans="1:6" ht="40.5" customHeight="1" x14ac:dyDescent="0.3">
      <c r="A73" s="16" t="s">
        <v>291</v>
      </c>
      <c r="B73" s="17" t="s">
        <v>216</v>
      </c>
      <c r="C73" s="18">
        <v>3821.3</v>
      </c>
      <c r="D73" s="18">
        <v>1792.3</v>
      </c>
      <c r="E73" s="57">
        <f t="shared" si="4"/>
        <v>46.902886452254464</v>
      </c>
      <c r="F73" s="19"/>
    </row>
    <row r="74" spans="1:6" s="32" customFormat="1" ht="37.5" x14ac:dyDescent="0.3">
      <c r="A74" s="30" t="s">
        <v>66</v>
      </c>
      <c r="B74" s="31" t="s">
        <v>217</v>
      </c>
      <c r="C74" s="23">
        <v>0.9</v>
      </c>
      <c r="D74" s="23">
        <v>0.9</v>
      </c>
      <c r="E74" s="57">
        <f t="shared" ref="E74" si="8">D74/C74*100</f>
        <v>100</v>
      </c>
      <c r="F74" s="19"/>
    </row>
    <row r="75" spans="1:6" s="32" customFormat="1" hidden="1" x14ac:dyDescent="0.3">
      <c r="A75" s="30" t="s">
        <v>253</v>
      </c>
      <c r="B75" s="31" t="s">
        <v>264</v>
      </c>
      <c r="C75" s="23"/>
      <c r="D75" s="23"/>
      <c r="E75" s="57" t="e">
        <f t="shared" si="4"/>
        <v>#DIV/0!</v>
      </c>
      <c r="F75" s="19"/>
    </row>
    <row r="76" spans="1:6" x14ac:dyDescent="0.3">
      <c r="A76" s="16" t="s">
        <v>68</v>
      </c>
      <c r="B76" s="17" t="s">
        <v>290</v>
      </c>
      <c r="C76" s="23">
        <v>873744.9</v>
      </c>
      <c r="D76" s="18">
        <v>481258.3</v>
      </c>
      <c r="E76" s="57">
        <f t="shared" si="4"/>
        <v>55.079955259252444</v>
      </c>
      <c r="F76" s="19"/>
    </row>
    <row r="77" spans="1:6" ht="41.25" customHeight="1" x14ac:dyDescent="0.3">
      <c r="A77" s="16" t="s">
        <v>311</v>
      </c>
      <c r="B77" s="17" t="s">
        <v>310</v>
      </c>
      <c r="C77" s="23">
        <v>5043.5</v>
      </c>
      <c r="D77" s="18">
        <v>2720.7</v>
      </c>
      <c r="E77" s="57">
        <f t="shared" si="4"/>
        <v>53.944681272925543</v>
      </c>
      <c r="F77" s="19"/>
    </row>
    <row r="78" spans="1:6" ht="41.25" hidden="1" customHeight="1" x14ac:dyDescent="0.3">
      <c r="A78" s="16" t="s">
        <v>311</v>
      </c>
      <c r="B78" s="17" t="s">
        <v>310</v>
      </c>
      <c r="C78" s="23"/>
      <c r="D78" s="18"/>
      <c r="E78" s="57" t="e">
        <f t="shared" ref="E78" si="9">D78/C78*100</f>
        <v>#DIV/0!</v>
      </c>
      <c r="F78" s="19"/>
    </row>
    <row r="79" spans="1:6" hidden="1" x14ac:dyDescent="0.3">
      <c r="A79" s="16" t="s">
        <v>226</v>
      </c>
      <c r="B79" s="17" t="s">
        <v>225</v>
      </c>
      <c r="C79" s="23"/>
      <c r="D79" s="18"/>
      <c r="E79" s="57" t="e">
        <f t="shared" si="4"/>
        <v>#DIV/0!</v>
      </c>
      <c r="F79" s="19"/>
    </row>
    <row r="80" spans="1:6" hidden="1" x14ac:dyDescent="0.3">
      <c r="A80" s="16" t="s">
        <v>233</v>
      </c>
      <c r="B80" s="17" t="s">
        <v>234</v>
      </c>
      <c r="C80" s="23"/>
      <c r="D80" s="18"/>
      <c r="E80" s="57" t="e">
        <f t="shared" si="4"/>
        <v>#DIV/0!</v>
      </c>
      <c r="F80" s="19"/>
    </row>
    <row r="81" spans="1:6" ht="37.5" x14ac:dyDescent="0.3">
      <c r="A81" s="33" t="s">
        <v>289</v>
      </c>
      <c r="B81" s="17" t="s">
        <v>312</v>
      </c>
      <c r="C81" s="23">
        <v>31052.7</v>
      </c>
      <c r="D81" s="18">
        <v>18815.599999999999</v>
      </c>
      <c r="E81" s="57">
        <f t="shared" si="4"/>
        <v>60.592476660644643</v>
      </c>
      <c r="F81" s="19"/>
    </row>
    <row r="82" spans="1:6" hidden="1" x14ac:dyDescent="0.3">
      <c r="A82" s="16" t="s">
        <v>233</v>
      </c>
      <c r="B82" s="17" t="s">
        <v>234</v>
      </c>
      <c r="C82" s="23"/>
      <c r="D82" s="18"/>
      <c r="E82" s="57" t="e">
        <f t="shared" si="4"/>
        <v>#DIV/0!</v>
      </c>
      <c r="F82" s="19"/>
    </row>
    <row r="83" spans="1:6" x14ac:dyDescent="0.3">
      <c r="A83" s="27" t="s">
        <v>72</v>
      </c>
      <c r="B83" s="34" t="s">
        <v>73</v>
      </c>
      <c r="C83" s="58">
        <f>SUM(C53:C82)</f>
        <v>2061499.0999999999</v>
      </c>
      <c r="D83" s="58">
        <f>SUM(D53:D82)</f>
        <v>1079365.1000000001</v>
      </c>
      <c r="E83" s="57">
        <f>D83/C83*100</f>
        <v>52.358262004577163</v>
      </c>
      <c r="F83" s="35"/>
    </row>
    <row r="84" spans="1:6" x14ac:dyDescent="0.3">
      <c r="A84" s="27" t="s">
        <v>74</v>
      </c>
      <c r="B84" s="34" t="s">
        <v>274</v>
      </c>
      <c r="C84" s="23">
        <v>286</v>
      </c>
      <c r="D84" s="23">
        <v>16058.5</v>
      </c>
      <c r="E84" s="57">
        <f>D84/C84*100</f>
        <v>5614.8601398601404</v>
      </c>
      <c r="F84" s="35"/>
    </row>
    <row r="85" spans="1:6" ht="37.5" x14ac:dyDescent="0.3">
      <c r="A85" s="36" t="s">
        <v>76</v>
      </c>
      <c r="B85" s="34" t="s">
        <v>77</v>
      </c>
      <c r="C85" s="23"/>
      <c r="D85" s="18">
        <v>-17.8</v>
      </c>
      <c r="E85" s="57">
        <v>0</v>
      </c>
      <c r="F85" s="35"/>
    </row>
    <row r="86" spans="1:6" x14ac:dyDescent="0.3">
      <c r="A86" s="27" t="s">
        <v>78</v>
      </c>
      <c r="B86" s="34"/>
      <c r="C86" s="56">
        <f>C52+C83+C84+C85</f>
        <v>2394408</v>
      </c>
      <c r="D86" s="56">
        <f>D52+D83+D84+D85</f>
        <v>1240260.8</v>
      </c>
      <c r="E86" s="57">
        <f>D86/C86*100</f>
        <v>51.798223193373893</v>
      </c>
      <c r="F86" s="35"/>
    </row>
    <row r="87" spans="1:6" x14ac:dyDescent="0.25">
      <c r="A87" s="66" t="s">
        <v>162</v>
      </c>
      <c r="B87" s="67"/>
      <c r="C87" s="67"/>
      <c r="D87" s="67"/>
      <c r="E87" s="68"/>
    </row>
    <row r="88" spans="1:6" x14ac:dyDescent="0.25">
      <c r="A88" s="41" t="s">
        <v>79</v>
      </c>
      <c r="B88" s="51" t="s">
        <v>121</v>
      </c>
      <c r="C88" s="40">
        <f>SUM(C89:C96)</f>
        <v>238432.99999999997</v>
      </c>
      <c r="D88" s="40">
        <f>SUM(D89:D96)</f>
        <v>134256.29999999999</v>
      </c>
      <c r="E88" s="44">
        <f>IF(C88=0," ",D88/C88*100)</f>
        <v>56.307767800598072</v>
      </c>
    </row>
    <row r="89" spans="1:6" x14ac:dyDescent="0.25">
      <c r="A89" s="45" t="s">
        <v>80</v>
      </c>
      <c r="B89" s="42" t="s">
        <v>122</v>
      </c>
      <c r="C89" s="46">
        <v>23265.599999999999</v>
      </c>
      <c r="D89" s="46">
        <v>11382.8</v>
      </c>
      <c r="E89" s="48">
        <f>IF(C89=0," ",D89/C89*100)</f>
        <v>48.925452169726981</v>
      </c>
    </row>
    <row r="90" spans="1:6" x14ac:dyDescent="0.25">
      <c r="A90" s="45" t="s">
        <v>81</v>
      </c>
      <c r="B90" s="42" t="s">
        <v>123</v>
      </c>
      <c r="C90" s="46">
        <v>5463.9</v>
      </c>
      <c r="D90" s="46">
        <v>3521.6</v>
      </c>
      <c r="E90" s="48">
        <f>IF(C90=0," ",D90/C90*100)</f>
        <v>64.452131261553106</v>
      </c>
    </row>
    <row r="91" spans="1:6" ht="40.5" customHeight="1" x14ac:dyDescent="0.25">
      <c r="A91" s="45" t="s">
        <v>82</v>
      </c>
      <c r="B91" s="42" t="s">
        <v>124</v>
      </c>
      <c r="C91" s="46">
        <v>156909</v>
      </c>
      <c r="D91" s="50">
        <v>92887.9</v>
      </c>
      <c r="E91" s="48">
        <f>IF(C91=0," ",D91/C91*100)</f>
        <v>59.198580068702235</v>
      </c>
    </row>
    <row r="92" spans="1:6" x14ac:dyDescent="0.25">
      <c r="A92" s="45" t="s">
        <v>83</v>
      </c>
      <c r="B92" s="42" t="s">
        <v>125</v>
      </c>
      <c r="C92" s="46">
        <v>0.9</v>
      </c>
      <c r="D92" s="46"/>
      <c r="E92" s="48">
        <f>IF(C92=0," ",D92/C92*100)</f>
        <v>0</v>
      </c>
    </row>
    <row r="93" spans="1:6" x14ac:dyDescent="0.25">
      <c r="A93" s="45" t="s">
        <v>84</v>
      </c>
      <c r="B93" s="42" t="s">
        <v>126</v>
      </c>
      <c r="C93" s="46">
        <v>30714.3</v>
      </c>
      <c r="D93" s="46">
        <v>14226.2</v>
      </c>
      <c r="E93" s="48">
        <f t="shared" ref="E93:E138" si="10">IF(C93=0," ",D93/C93*100)</f>
        <v>46.31783892193539</v>
      </c>
    </row>
    <row r="94" spans="1:6" x14ac:dyDescent="0.25">
      <c r="A94" s="45" t="s">
        <v>85</v>
      </c>
      <c r="B94" s="42" t="s">
        <v>127</v>
      </c>
      <c r="C94" s="46">
        <v>2082.3000000000002</v>
      </c>
      <c r="D94" s="46">
        <v>2082.3000000000002</v>
      </c>
      <c r="E94" s="48">
        <f t="shared" si="10"/>
        <v>100</v>
      </c>
    </row>
    <row r="95" spans="1:6" x14ac:dyDescent="0.25">
      <c r="A95" s="45" t="s">
        <v>86</v>
      </c>
      <c r="B95" s="42" t="s">
        <v>128</v>
      </c>
      <c r="C95" s="46">
        <v>1288</v>
      </c>
      <c r="D95" s="46"/>
      <c r="E95" s="48">
        <f t="shared" si="10"/>
        <v>0</v>
      </c>
    </row>
    <row r="96" spans="1:6" x14ac:dyDescent="0.25">
      <c r="A96" s="45" t="s">
        <v>87</v>
      </c>
      <c r="B96" s="42" t="s">
        <v>129</v>
      </c>
      <c r="C96" s="46">
        <v>18709</v>
      </c>
      <c r="D96" s="50">
        <v>10155.5</v>
      </c>
      <c r="E96" s="48">
        <f t="shared" si="10"/>
        <v>54.281361911379555</v>
      </c>
    </row>
    <row r="97" spans="1:5" s="60" customFormat="1" x14ac:dyDescent="0.25">
      <c r="A97" s="41" t="s">
        <v>190</v>
      </c>
      <c r="B97" s="51" t="s">
        <v>191</v>
      </c>
      <c r="C97" s="40">
        <f>C98</f>
        <v>3821.3</v>
      </c>
      <c r="D97" s="40">
        <f>D98</f>
        <v>1792.3</v>
      </c>
      <c r="E97" s="44">
        <f t="shared" si="10"/>
        <v>46.902886452254464</v>
      </c>
    </row>
    <row r="98" spans="1:5" x14ac:dyDescent="0.25">
      <c r="A98" s="45" t="s">
        <v>192</v>
      </c>
      <c r="B98" s="42" t="s">
        <v>193</v>
      </c>
      <c r="C98" s="46">
        <v>3821.3</v>
      </c>
      <c r="D98" s="50">
        <v>1792.3</v>
      </c>
      <c r="E98" s="48">
        <f t="shared" si="10"/>
        <v>46.902886452254464</v>
      </c>
    </row>
    <row r="99" spans="1:5" x14ac:dyDescent="0.25">
      <c r="A99" s="41" t="s">
        <v>88</v>
      </c>
      <c r="B99" s="51" t="s">
        <v>130</v>
      </c>
      <c r="C99" s="40">
        <f>SUM(C100:C102)</f>
        <v>23815.7</v>
      </c>
      <c r="D99" s="40">
        <f>SUM(D100:D102)</f>
        <v>11698.5</v>
      </c>
      <c r="E99" s="44">
        <f t="shared" si="10"/>
        <v>49.120958023488704</v>
      </c>
    </row>
    <row r="100" spans="1:5" x14ac:dyDescent="0.25">
      <c r="A100" s="45" t="s">
        <v>89</v>
      </c>
      <c r="B100" s="42" t="s">
        <v>131</v>
      </c>
      <c r="C100" s="46">
        <v>847.9</v>
      </c>
      <c r="D100" s="46">
        <v>213</v>
      </c>
      <c r="E100" s="48">
        <f t="shared" si="10"/>
        <v>25.120886897039746</v>
      </c>
    </row>
    <row r="101" spans="1:5" x14ac:dyDescent="0.25">
      <c r="A101" s="45" t="s">
        <v>194</v>
      </c>
      <c r="B101" s="42" t="s">
        <v>195</v>
      </c>
      <c r="C101" s="46">
        <v>22347.5</v>
      </c>
      <c r="D101" s="46">
        <v>11235.7</v>
      </c>
      <c r="E101" s="48">
        <f t="shared" si="10"/>
        <v>50.277212216131559</v>
      </c>
    </row>
    <row r="102" spans="1:5" x14ac:dyDescent="0.25">
      <c r="A102" s="45" t="s">
        <v>90</v>
      </c>
      <c r="B102" s="42" t="s">
        <v>132</v>
      </c>
      <c r="C102" s="46">
        <v>620.29999999999995</v>
      </c>
      <c r="D102" s="46">
        <v>249.8</v>
      </c>
      <c r="E102" s="44">
        <f t="shared" si="10"/>
        <v>40.270836691923265</v>
      </c>
    </row>
    <row r="103" spans="1:5" x14ac:dyDescent="0.25">
      <c r="A103" s="41" t="s">
        <v>91</v>
      </c>
      <c r="B103" s="51" t="s">
        <v>133</v>
      </c>
      <c r="C103" s="40">
        <f>C108+C105+C110+C104+C109+C106+C107</f>
        <v>305037.10000000003</v>
      </c>
      <c r="D103" s="40">
        <f>D108+D105+D110+D104+D109+D106+D107</f>
        <v>113189.7</v>
      </c>
      <c r="E103" s="44">
        <f t="shared" si="10"/>
        <v>37.106863394649366</v>
      </c>
    </row>
    <row r="104" spans="1:5" x14ac:dyDescent="0.25">
      <c r="A104" s="45" t="s">
        <v>197</v>
      </c>
      <c r="B104" s="42" t="s">
        <v>196</v>
      </c>
      <c r="C104" s="46">
        <v>278.3</v>
      </c>
      <c r="D104" s="46">
        <v>125.4</v>
      </c>
      <c r="E104" s="48">
        <f t="shared" si="10"/>
        <v>45.059288537549406</v>
      </c>
    </row>
    <row r="105" spans="1:5" x14ac:dyDescent="0.25">
      <c r="A105" s="45" t="s">
        <v>92</v>
      </c>
      <c r="B105" s="42" t="s">
        <v>134</v>
      </c>
      <c r="C105" s="46">
        <v>33.5</v>
      </c>
      <c r="D105" s="46">
        <v>0</v>
      </c>
      <c r="E105" s="48">
        <f t="shared" si="10"/>
        <v>0</v>
      </c>
    </row>
    <row r="106" spans="1:5" hidden="1" x14ac:dyDescent="0.25">
      <c r="A106" s="45" t="s">
        <v>235</v>
      </c>
      <c r="B106" s="42" t="s">
        <v>237</v>
      </c>
      <c r="C106" s="46"/>
      <c r="D106" s="46">
        <v>0</v>
      </c>
      <c r="E106" s="48" t="str">
        <f t="shared" si="10"/>
        <v xml:space="preserve"> </v>
      </c>
    </row>
    <row r="107" spans="1:5" x14ac:dyDescent="0.25">
      <c r="A107" s="45" t="s">
        <v>236</v>
      </c>
      <c r="B107" s="42" t="s">
        <v>238</v>
      </c>
      <c r="C107" s="46">
        <v>200</v>
      </c>
      <c r="D107" s="46">
        <v>200</v>
      </c>
      <c r="E107" s="48">
        <f t="shared" si="10"/>
        <v>100</v>
      </c>
    </row>
    <row r="108" spans="1:5" x14ac:dyDescent="0.25">
      <c r="A108" s="45" t="s">
        <v>93</v>
      </c>
      <c r="B108" s="42" t="s">
        <v>135</v>
      </c>
      <c r="C108" s="46">
        <v>1892.7</v>
      </c>
      <c r="D108" s="50">
        <v>777.4</v>
      </c>
      <c r="E108" s="48">
        <f t="shared" si="10"/>
        <v>41.073598562899562</v>
      </c>
    </row>
    <row r="109" spans="1:5" x14ac:dyDescent="0.25">
      <c r="A109" s="45" t="s">
        <v>199</v>
      </c>
      <c r="B109" s="42" t="s">
        <v>198</v>
      </c>
      <c r="C109" s="46">
        <v>301541.40000000002</v>
      </c>
      <c r="D109" s="50">
        <v>111803.7</v>
      </c>
      <c r="E109" s="48">
        <f t="shared" si="10"/>
        <v>37.077396337617316</v>
      </c>
    </row>
    <row r="110" spans="1:5" x14ac:dyDescent="0.25">
      <c r="A110" s="45" t="s">
        <v>94</v>
      </c>
      <c r="B110" s="42" t="s">
        <v>136</v>
      </c>
      <c r="C110" s="46">
        <v>1091.2</v>
      </c>
      <c r="D110" s="46">
        <v>283.2</v>
      </c>
      <c r="E110" s="48">
        <f t="shared" si="10"/>
        <v>25.953079178885631</v>
      </c>
    </row>
    <row r="111" spans="1:5" x14ac:dyDescent="0.25">
      <c r="A111" s="41" t="s">
        <v>95</v>
      </c>
      <c r="B111" s="51" t="s">
        <v>137</v>
      </c>
      <c r="C111" s="40">
        <f>C113+C114+C115+C112</f>
        <v>141559.70000000001</v>
      </c>
      <c r="D111" s="40">
        <f>D113+D114+D115+D112</f>
        <v>41030.799999999996</v>
      </c>
      <c r="E111" s="44">
        <f t="shared" si="10"/>
        <v>28.984802878220279</v>
      </c>
    </row>
    <row r="112" spans="1:5" x14ac:dyDescent="0.25">
      <c r="A112" s="45" t="s">
        <v>200</v>
      </c>
      <c r="B112" s="42" t="s">
        <v>201</v>
      </c>
      <c r="C112" s="46">
        <v>1433.6</v>
      </c>
      <c r="D112" s="46">
        <v>737.7</v>
      </c>
      <c r="E112" s="48">
        <f t="shared" si="10"/>
        <v>51.457868303571431</v>
      </c>
    </row>
    <row r="113" spans="1:5" x14ac:dyDescent="0.25">
      <c r="A113" s="45" t="s">
        <v>96</v>
      </c>
      <c r="B113" s="42" t="s">
        <v>138</v>
      </c>
      <c r="C113" s="46">
        <v>36152.9</v>
      </c>
      <c r="D113" s="46">
        <v>809.8</v>
      </c>
      <c r="E113" s="48">
        <f t="shared" si="10"/>
        <v>2.2399309598953332</v>
      </c>
    </row>
    <row r="114" spans="1:5" x14ac:dyDescent="0.25">
      <c r="A114" s="45" t="s">
        <v>97</v>
      </c>
      <c r="B114" s="42" t="s">
        <v>139</v>
      </c>
      <c r="C114" s="46">
        <v>69843.3</v>
      </c>
      <c r="D114" s="46">
        <v>23848.7</v>
      </c>
      <c r="E114" s="48">
        <f t="shared" si="10"/>
        <v>34.146009710308647</v>
      </c>
    </row>
    <row r="115" spans="1:5" x14ac:dyDescent="0.25">
      <c r="A115" s="45" t="s">
        <v>202</v>
      </c>
      <c r="B115" s="42" t="s">
        <v>203</v>
      </c>
      <c r="C115" s="46">
        <v>34129.9</v>
      </c>
      <c r="D115" s="46">
        <v>15634.6</v>
      </c>
      <c r="E115" s="48">
        <f t="shared" si="10"/>
        <v>45.809099938763367</v>
      </c>
    </row>
    <row r="116" spans="1:5" x14ac:dyDescent="0.25">
      <c r="A116" s="41" t="s">
        <v>227</v>
      </c>
      <c r="B116" s="51" t="s">
        <v>229</v>
      </c>
      <c r="C116" s="40">
        <f>C117</f>
        <v>36277.300000000003</v>
      </c>
      <c r="D116" s="40">
        <f>D117</f>
        <v>870.2</v>
      </c>
      <c r="E116" s="48">
        <f t="shared" si="10"/>
        <v>2.3987452208405804</v>
      </c>
    </row>
    <row r="117" spans="1:5" x14ac:dyDescent="0.25">
      <c r="A117" s="45" t="s">
        <v>228</v>
      </c>
      <c r="B117" s="42" t="s">
        <v>230</v>
      </c>
      <c r="C117" s="46">
        <v>36277.300000000003</v>
      </c>
      <c r="D117" s="46">
        <v>870.2</v>
      </c>
      <c r="E117" s="48">
        <f t="shared" si="10"/>
        <v>2.3987452208405804</v>
      </c>
    </row>
    <row r="118" spans="1:5" x14ac:dyDescent="0.25">
      <c r="A118" s="41" t="s">
        <v>98</v>
      </c>
      <c r="B118" s="51" t="s">
        <v>140</v>
      </c>
      <c r="C118" s="40">
        <f>C119+C120+C121+C123+C124+C122</f>
        <v>1405792.5</v>
      </c>
      <c r="D118" s="40">
        <f>D119+D120+D121+D123+D124+D122</f>
        <v>794877.09999999986</v>
      </c>
      <c r="E118" s="44">
        <f t="shared" si="10"/>
        <v>56.542989096897287</v>
      </c>
    </row>
    <row r="119" spans="1:5" x14ac:dyDescent="0.25">
      <c r="A119" s="45" t="s">
        <v>99</v>
      </c>
      <c r="B119" s="42" t="s">
        <v>141</v>
      </c>
      <c r="C119" s="46">
        <v>385810.3</v>
      </c>
      <c r="D119" s="50">
        <v>232362.5</v>
      </c>
      <c r="E119" s="48">
        <f t="shared" si="10"/>
        <v>60.227137533653199</v>
      </c>
    </row>
    <row r="120" spans="1:5" x14ac:dyDescent="0.25">
      <c r="A120" s="45" t="s">
        <v>100</v>
      </c>
      <c r="B120" s="42" t="s">
        <v>142</v>
      </c>
      <c r="C120" s="46">
        <v>885273.7</v>
      </c>
      <c r="D120" s="46">
        <v>498615.5</v>
      </c>
      <c r="E120" s="48">
        <f t="shared" si="10"/>
        <v>56.323315602846904</v>
      </c>
    </row>
    <row r="121" spans="1:5" x14ac:dyDescent="0.25">
      <c r="A121" s="45" t="s">
        <v>101</v>
      </c>
      <c r="B121" s="42" t="s">
        <v>143</v>
      </c>
      <c r="C121" s="46">
        <v>64879.8</v>
      </c>
      <c r="D121" s="46">
        <v>28024</v>
      </c>
      <c r="E121" s="48">
        <f t="shared" si="10"/>
        <v>43.193721312334496</v>
      </c>
    </row>
    <row r="122" spans="1:5" x14ac:dyDescent="0.25">
      <c r="A122" s="45" t="s">
        <v>239</v>
      </c>
      <c r="B122" s="42" t="s">
        <v>240</v>
      </c>
      <c r="C122" s="46">
        <v>149.5</v>
      </c>
      <c r="D122" s="46">
        <v>61.2</v>
      </c>
      <c r="E122" s="48">
        <f t="shared" si="10"/>
        <v>40.936454849498325</v>
      </c>
    </row>
    <row r="123" spans="1:5" x14ac:dyDescent="0.25">
      <c r="A123" s="45" t="s">
        <v>102</v>
      </c>
      <c r="B123" s="42" t="s">
        <v>144</v>
      </c>
      <c r="C123" s="46">
        <v>692.7</v>
      </c>
      <c r="D123" s="46">
        <v>388.7</v>
      </c>
      <c r="E123" s="48">
        <v>58.9</v>
      </c>
    </row>
    <row r="124" spans="1:5" x14ac:dyDescent="0.25">
      <c r="A124" s="45" t="s">
        <v>103</v>
      </c>
      <c r="B124" s="42" t="s">
        <v>145</v>
      </c>
      <c r="C124" s="50">
        <v>68986.5</v>
      </c>
      <c r="D124" s="50">
        <v>35425.199999999997</v>
      </c>
      <c r="E124" s="48">
        <f t="shared" si="10"/>
        <v>51.350916483659844</v>
      </c>
    </row>
    <row r="125" spans="1:5" x14ac:dyDescent="0.25">
      <c r="A125" s="41" t="s">
        <v>104</v>
      </c>
      <c r="B125" s="51" t="s">
        <v>146</v>
      </c>
      <c r="C125" s="40">
        <f>C126+C127</f>
        <v>137065.60000000001</v>
      </c>
      <c r="D125" s="40">
        <f>D126+D127</f>
        <v>62395.7</v>
      </c>
      <c r="E125" s="44">
        <f t="shared" si="10"/>
        <v>45.522508930030583</v>
      </c>
    </row>
    <row r="126" spans="1:5" x14ac:dyDescent="0.25">
      <c r="A126" s="45" t="s">
        <v>105</v>
      </c>
      <c r="B126" s="42" t="s">
        <v>147</v>
      </c>
      <c r="C126" s="46">
        <v>94514.5</v>
      </c>
      <c r="D126" s="46">
        <v>39895.5</v>
      </c>
      <c r="E126" s="48">
        <f t="shared" si="10"/>
        <v>42.210983499886261</v>
      </c>
    </row>
    <row r="127" spans="1:5" x14ac:dyDescent="0.25">
      <c r="A127" s="45" t="s">
        <v>106</v>
      </c>
      <c r="B127" s="42" t="s">
        <v>148</v>
      </c>
      <c r="C127" s="46">
        <v>42551.1</v>
      </c>
      <c r="D127" s="46">
        <v>22500.2</v>
      </c>
      <c r="E127" s="48">
        <f t="shared" si="10"/>
        <v>52.878068957089241</v>
      </c>
    </row>
    <row r="128" spans="1:5" x14ac:dyDescent="0.25">
      <c r="A128" s="41" t="s">
        <v>107</v>
      </c>
      <c r="B128" s="51" t="s">
        <v>149</v>
      </c>
      <c r="C128" s="40">
        <f>C129+C130+C132+C131</f>
        <v>32904.1</v>
      </c>
      <c r="D128" s="40">
        <f>D129+D130+D132+D131</f>
        <v>16126.8</v>
      </c>
      <c r="E128" s="44">
        <f t="shared" si="10"/>
        <v>49.011521360559925</v>
      </c>
    </row>
    <row r="129" spans="1:5" x14ac:dyDescent="0.25">
      <c r="A129" s="45" t="s">
        <v>108</v>
      </c>
      <c r="B129" s="42" t="s">
        <v>150</v>
      </c>
      <c r="C129" s="46">
        <v>13395.3</v>
      </c>
      <c r="D129" s="46">
        <v>6835.9</v>
      </c>
      <c r="E129" s="48">
        <f t="shared" si="10"/>
        <v>51.032078415563667</v>
      </c>
    </row>
    <row r="130" spans="1:5" x14ac:dyDescent="0.25">
      <c r="A130" s="45" t="s">
        <v>109</v>
      </c>
      <c r="B130" s="42" t="s">
        <v>151</v>
      </c>
      <c r="C130" s="46">
        <v>2846.5</v>
      </c>
      <c r="D130" s="50">
        <v>2189.4</v>
      </c>
      <c r="E130" s="48">
        <f t="shared" si="10"/>
        <v>76.91551027577728</v>
      </c>
    </row>
    <row r="131" spans="1:5" x14ac:dyDescent="0.25">
      <c r="A131" s="45" t="s">
        <v>110</v>
      </c>
      <c r="B131" s="42" t="s">
        <v>152</v>
      </c>
      <c r="C131" s="46">
        <v>14270.3</v>
      </c>
      <c r="D131" s="46">
        <v>5927.2</v>
      </c>
      <c r="E131" s="48">
        <f t="shared" si="10"/>
        <v>41.53521649860199</v>
      </c>
    </row>
    <row r="132" spans="1:5" x14ac:dyDescent="0.25">
      <c r="A132" s="45" t="s">
        <v>111</v>
      </c>
      <c r="B132" s="42" t="s">
        <v>153</v>
      </c>
      <c r="C132" s="46">
        <v>2392</v>
      </c>
      <c r="D132" s="46">
        <v>1174.3</v>
      </c>
      <c r="E132" s="48">
        <f t="shared" si="10"/>
        <v>49.092809364548494</v>
      </c>
    </row>
    <row r="133" spans="1:5" x14ac:dyDescent="0.25">
      <c r="A133" s="41" t="s">
        <v>112</v>
      </c>
      <c r="B133" s="51" t="s">
        <v>154</v>
      </c>
      <c r="C133" s="40">
        <f>C134+C135</f>
        <v>105109</v>
      </c>
      <c r="D133" s="40">
        <f>D134+D135</f>
        <v>64373.599999999999</v>
      </c>
      <c r="E133" s="44">
        <f t="shared" si="10"/>
        <v>61.24461273535092</v>
      </c>
    </row>
    <row r="134" spans="1:5" x14ac:dyDescent="0.25">
      <c r="A134" s="45" t="s">
        <v>113</v>
      </c>
      <c r="B134" s="42" t="s">
        <v>155</v>
      </c>
      <c r="C134" s="46">
        <v>47866.3</v>
      </c>
      <c r="D134" s="46">
        <v>30176.5</v>
      </c>
      <c r="E134" s="48">
        <f t="shared" si="10"/>
        <v>63.04331022034291</v>
      </c>
    </row>
    <row r="135" spans="1:5" x14ac:dyDescent="0.25">
      <c r="A135" s="45" t="s">
        <v>204</v>
      </c>
      <c r="B135" s="42" t="s">
        <v>205</v>
      </c>
      <c r="C135" s="46">
        <v>57242.7</v>
      </c>
      <c r="D135" s="46">
        <v>34197.1</v>
      </c>
      <c r="E135" s="48">
        <f t="shared" si="10"/>
        <v>59.740543335656767</v>
      </c>
    </row>
    <row r="136" spans="1:5" hidden="1" x14ac:dyDescent="0.25">
      <c r="A136" s="41" t="s">
        <v>114</v>
      </c>
      <c r="B136" s="42" t="s">
        <v>156</v>
      </c>
      <c r="C136" s="40">
        <f>C137</f>
        <v>0</v>
      </c>
      <c r="D136" s="40">
        <f>D137</f>
        <v>0</v>
      </c>
      <c r="E136" s="44" t="str">
        <f t="shared" si="10"/>
        <v xml:space="preserve"> </v>
      </c>
    </row>
    <row r="137" spans="1:5" hidden="1" x14ac:dyDescent="0.25">
      <c r="A137" s="45" t="s">
        <v>115</v>
      </c>
      <c r="B137" s="42" t="s">
        <v>157</v>
      </c>
      <c r="C137" s="46">
        <v>0</v>
      </c>
      <c r="D137" s="46">
        <v>0</v>
      </c>
      <c r="E137" s="48" t="str">
        <f t="shared" si="10"/>
        <v xml:space="preserve"> </v>
      </c>
    </row>
    <row r="138" spans="1:5" x14ac:dyDescent="0.25">
      <c r="A138" s="39" t="s">
        <v>119</v>
      </c>
      <c r="B138" s="51" t="s">
        <v>161</v>
      </c>
      <c r="C138" s="40">
        <f>C88+C99+C103+C111+C118+C125+C128+C133+C136+C97+C116</f>
        <v>2429815.2999999998</v>
      </c>
      <c r="D138" s="40">
        <f>D88+D99+D103+D111+D118+D125+D128+D133+D136+D97+D116</f>
        <v>1240611</v>
      </c>
      <c r="E138" s="44">
        <f t="shared" si="10"/>
        <v>51.057831432701903</v>
      </c>
    </row>
    <row r="139" spans="1:5" x14ac:dyDescent="0.3">
      <c r="A139" s="52" t="s">
        <v>120</v>
      </c>
      <c r="B139" s="53"/>
      <c r="C139" s="54">
        <f>C86-C138</f>
        <v>-35407.299999999814</v>
      </c>
      <c r="D139" s="54">
        <f>D86-D138</f>
        <v>-350.19999999995343</v>
      </c>
      <c r="E139" s="44"/>
    </row>
    <row r="141" spans="1:5" x14ac:dyDescent="0.3">
      <c r="A141" s="37" t="s">
        <v>287</v>
      </c>
      <c r="C141" s="61" t="s">
        <v>288</v>
      </c>
    </row>
    <row r="144" spans="1:5" x14ac:dyDescent="0.3">
      <c r="C144" s="6">
        <f>C86-C138</f>
        <v>-35407.299999999814</v>
      </c>
      <c r="D144" s="6">
        <f>D86-D138</f>
        <v>-350.19999999995343</v>
      </c>
    </row>
  </sheetData>
  <mergeCells count="2">
    <mergeCell ref="A1:E1"/>
    <mergeCell ref="A87:E87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2" max="4" man="1"/>
    <brk id="1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4" t="s">
        <v>174</v>
      </c>
      <c r="B1" s="65"/>
      <c r="C1" s="65"/>
      <c r="D1" s="65"/>
      <c r="E1" s="65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6" t="s">
        <v>162</v>
      </c>
      <c r="B48" s="67"/>
      <c r="C48" s="67"/>
      <c r="D48" s="67"/>
      <c r="E48" s="68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2023-07-13T07:17:03Z</cp:lastPrinted>
  <dcterms:created xsi:type="dcterms:W3CDTF">2018-02-13T00:40:04Z</dcterms:created>
  <dcterms:modified xsi:type="dcterms:W3CDTF">2023-07-13T07:24:02Z</dcterms:modified>
</cp:coreProperties>
</file>